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2" l="1"/>
  <c r="C196" i="2"/>
  <c r="C193" i="2"/>
  <c r="D194" i="2"/>
  <c r="D190" i="2" s="1"/>
  <c r="C192" i="2"/>
  <c r="C191" i="2"/>
  <c r="C172" i="2"/>
  <c r="C156" i="2"/>
  <c r="C144" i="2"/>
  <c r="C142" i="2"/>
  <c r="C174" i="2" l="1"/>
  <c r="C143" i="2"/>
  <c r="C32" i="2" l="1"/>
  <c r="H172" i="2" l="1"/>
  <c r="I172" i="2" s="1"/>
  <c r="H156" i="2"/>
  <c r="I156" i="2" s="1"/>
  <c r="I49" i="2"/>
  <c r="I138" i="2"/>
  <c r="I150" i="2"/>
  <c r="I154" i="2"/>
  <c r="I182" i="2"/>
  <c r="I186" i="2"/>
  <c r="I198" i="2"/>
  <c r="I202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H32" i="2" l="1"/>
  <c r="I32" i="2" s="1"/>
  <c r="C199" i="2" l="1"/>
  <c r="H199" i="2" s="1"/>
  <c r="I199" i="2" s="1"/>
  <c r="C54" i="2" l="1"/>
  <c r="H54" i="2" s="1"/>
  <c r="I54" i="2" s="1"/>
  <c r="C194" i="2" l="1"/>
  <c r="B194" i="2"/>
  <c r="B190" i="2" s="1"/>
  <c r="C137" i="2"/>
  <c r="H137" i="2" s="1"/>
  <c r="D137" i="2"/>
  <c r="B137" i="2"/>
  <c r="I137" i="2" l="1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8" i="2" l="1"/>
  <c r="I136" i="2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<sst xmlns="http://schemas.openxmlformats.org/spreadsheetml/2006/main" count="245" uniqueCount="201">
  <si>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</si>
  <si>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</si>
  <si>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</si>
  <si>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</si>
  <si>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</si>
  <si>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</si>
  <si>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</si>
  <si>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</si>
  <si>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</si>
  <si>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</si>
  <si>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</si>
  <si>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</si>
  <si>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</si>
  <si>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</si>
  <si>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</si>
  <si>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</si>
  <si>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</si>
  <si>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</si>
  <si>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</si>
  <si>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</si>
  <si>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</si>
  <si>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</si>
  <si>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</si>
  <si>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</si>
  <si>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</si>
  <si>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</si>
  <si>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</si>
  <si>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</si>
  <si>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</si>
  <si>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</si>
  <si>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</si>
  <si>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</si>
  <si>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</si>
  <si>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</si>
  <si>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</si>
  <si>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</si>
  <si>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</si>
  <si>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</si>
  <si>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</si>
  <si>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</si>
  <si>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</si>
  <si>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</si>
  <si>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</si>
  <si>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</si>
  <si>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</si>
  <si>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</si>
  <si>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</si>
  <si>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</si>
  <si>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</si>
  <si>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</si>
  <si>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</si>
  <si>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</si>
  <si>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</si>
  <si>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</si>
  <si>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</si>
  <si>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</si>
  <si>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</si>
  <si>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</si>
  <si>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</si>
  <si>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</si>
  <si>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</si>
  <si>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</si>
  <si>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</si>
  <si>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</si>
  <si>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</si>
  <si>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</si>
  <si>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</si>
  <si>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</si>
  <si>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</si>
  <si>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</si>
  <si>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</si>
  <si>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</si>
  <si>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</si>
  <si>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</si>
  <si>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</si>
  <si>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</si>
  <si>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</si>
  <si>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</si>
  <si>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</si>
  <si>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</si>
  <si>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</si>
  <si>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</si>
  <si>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</si>
  <si>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</si>
  <si>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</si>
  <si>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</si>
  <si>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</si>
  <si>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</si>
  <si>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</si>
  <si>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</si>
  <si>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</si>
  <si>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</si>
  <si>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</si>
  <si>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</si>
  <si>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</si>
  <si>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</si>
  <si>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</si>
  <si>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</si>
  <si>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</si>
  <si>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</si>
  <si>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</si>
  <si>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</si>
  <si>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</si>
  <si>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</si>
  <si>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</si>
  <si>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</si>
  <si>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</si>
  <si>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</si>
  <si>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</si>
  <si>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</si>
  <si>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</si>
  <si>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</si>
  <si>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</si>
  <si>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</si>
  <si>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</si>
  <si>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</si>
  <si>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</si>
  <si>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</si>
  <si>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</si>
  <si>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</si>
  <si>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</si>
  <si>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</si>
  <si>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</si>
  <si>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</si>
  <si>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</si>
  <si>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</si>
  <si>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</si>
  <si>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</si>
  <si>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</si>
  <si>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</si>
  <si>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</si>
  <si>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</si>
  <si>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</si>
  <si>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</si>
  <si>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</si>
  <si>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</si>
  <si>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</si>
  <si>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</si>
  <si>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</si>
  <si>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</si>
  <si>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</si>
  <si>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</si>
  <si>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</si>
  <si>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</si>
  <si>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</si>
  <si>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</si>
  <si>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</si>
  <si>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</si>
  <si>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</si>
  <si>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</si>
  <si>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</si>
  <si>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</si>
  <si>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</si>
  <si>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</si>
  <si>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</si>
  <si>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</si>
  <si>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</si>
  <si>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</si>
  <si>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</si>
  <si>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</si>
  <si>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</si>
  <si>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</si>
  <si>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</si>
  <si>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</si>
  <si>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</si>
  <si>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</si>
  <si>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</si>
  <si>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</si>
  <si>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</si>
  <si>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</si>
  <si>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</si>
  <si>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</si>
  <si>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</si>
  <si>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</si>
  <si>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</si>
  <si>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</si>
  <si>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</si>
  <si>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</si>
  <si>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</si>
  <si>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</si>
  <si>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</si>
  <si>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</si>
  <si>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</si>
  <si>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</si>
  <si>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</si>
  <si>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</si>
  <si>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</si>
  <si>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</si>
  <si>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</si>
  <si>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</si>
  <si>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</si>
  <si>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</si>
  <si>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</si>
  <si>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</si>
  <si>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</si>
  <si>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</si>
  <si>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Plati efectuate cumulat la data de 30.11.2022,din care:</t>
  </si>
  <si>
    <t>Stim. de risc OUG 43 recup. cf. Decizie Curtea de conturi</t>
  </si>
  <si>
    <t>Carantina si concedii med.Covid</t>
  </si>
  <si>
    <t>Cheltuiala efectiva  recup. cf. Decizie Curtea de conturi</t>
  </si>
  <si>
    <t>CONT DE EXECUTIE COVID CHELTUIELI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</si>
</sst>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13" sqref="E13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200</v>
      </c>
      <c r="B1" s="2"/>
    </row>
    <row r="2" spans="1:9" x14ac:dyDescent="0.3">
      <c r="A2" s="2" t="s">
        <v>195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196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164408896</v>
      </c>
      <c r="D7" s="39">
        <f t="shared" si="0"/>
        <v>8860836</v>
      </c>
      <c r="E7" s="52"/>
      <c r="G7" s="10">
        <v>88427981</v>
      </c>
      <c r="H7" s="58">
        <f>C7-G7</f>
        <v>75980915</v>
      </c>
      <c r="I7" s="58">
        <f>D7-H7</f>
        <v>-67120079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164408896</v>
      </c>
      <c r="D8" s="40">
        <f>+D9+D10+D13+D11+D12+D15+D187+D14</f>
        <v>8860836</v>
      </c>
      <c r="E8" s="52"/>
      <c r="G8" s="10">
        <v>88427981</v>
      </c>
      <c r="H8" s="58">
        <f t="shared" ref="H8:H71" si="1">C8-G8</f>
        <v>75980915</v>
      </c>
      <c r="I8" s="58">
        <f t="shared" ref="I8:I71" si="2">D8-H8</f>
        <v>-67120079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39507</v>
      </c>
      <c r="D9" s="40">
        <f t="shared" si="3"/>
        <v>0</v>
      </c>
      <c r="E9" s="52"/>
      <c r="G9" s="10">
        <v>35697</v>
      </c>
      <c r="H9" s="58">
        <f t="shared" si="1"/>
        <v>3810</v>
      </c>
      <c r="I9" s="58">
        <f t="shared" si="2"/>
        <v>-3810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120527692</v>
      </c>
      <c r="D10" s="40">
        <f t="shared" si="4"/>
        <v>7812484</v>
      </c>
      <c r="E10" s="52"/>
      <c r="G10" s="10">
        <v>62204307</v>
      </c>
      <c r="H10" s="58">
        <f t="shared" si="1"/>
        <v>58323385</v>
      </c>
      <c r="I10" s="58">
        <f t="shared" si="2"/>
        <v>-50510901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39657940</v>
      </c>
      <c r="D12" s="40">
        <f t="shared" si="6"/>
        <v>2609289</v>
      </c>
      <c r="E12" s="52"/>
      <c r="G12" s="10">
        <v>21355892</v>
      </c>
      <c r="H12" s="58">
        <f t="shared" si="1"/>
        <v>18302048</v>
      </c>
      <c r="I12" s="58">
        <f t="shared" si="2"/>
        <v>-15692759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6149339</v>
      </c>
      <c r="D13" s="40">
        <f t="shared" si="7"/>
        <v>404645</v>
      </c>
      <c r="E13" s="52"/>
      <c r="G13" s="10">
        <v>4832085</v>
      </c>
      <c r="H13" s="58">
        <f t="shared" si="1"/>
        <v>1317254</v>
      </c>
      <c r="I13" s="58">
        <f t="shared" si="2"/>
        <v>-912609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-1965582</v>
      </c>
      <c r="D18" s="40">
        <f t="shared" si="11"/>
        <v>-1965582</v>
      </c>
      <c r="E18" s="52"/>
      <c r="G18" s="10">
        <v>0</v>
      </c>
      <c r="H18" s="58">
        <f t="shared" si="1"/>
        <v>-1965582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164408896</v>
      </c>
      <c r="D19" s="40">
        <f t="shared" si="12"/>
        <v>8860836</v>
      </c>
      <c r="E19" s="52"/>
      <c r="G19" s="10">
        <v>88427981</v>
      </c>
      <c r="H19" s="58">
        <f t="shared" si="1"/>
        <v>75980915</v>
      </c>
      <c r="I19" s="58">
        <f t="shared" si="2"/>
        <v>-67120079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164408896</v>
      </c>
      <c r="D20" s="40">
        <f>D9+D10+D11+D12+D13+D15+D187+D14</f>
        <v>8860836</v>
      </c>
      <c r="E20" s="52"/>
      <c r="G20" s="10">
        <v>88427981</v>
      </c>
      <c r="H20" s="58">
        <f t="shared" si="1"/>
        <v>75980915</v>
      </c>
      <c r="I20" s="58">
        <f t="shared" si="2"/>
        <v>-67120079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158259557</v>
      </c>
      <c r="D21" s="40">
        <f>+D22+D78+D187</f>
        <v>8456191</v>
      </c>
      <c r="E21" s="52"/>
      <c r="G21" s="10">
        <v>83595896</v>
      </c>
      <c r="H21" s="58">
        <f t="shared" si="1"/>
        <v>74663661</v>
      </c>
      <c r="I21" s="58">
        <f t="shared" si="2"/>
        <v>-66207470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160225139</v>
      </c>
      <c r="D22" s="40">
        <f>+D23+D44+D72+D188+D75+D212</f>
        <v>10421773</v>
      </c>
      <c r="E22" s="52"/>
      <c r="G22" s="10">
        <v>83595896</v>
      </c>
      <c r="H22" s="58">
        <f t="shared" si="1"/>
        <v>76629243</v>
      </c>
      <c r="I22" s="58">
        <f t="shared" si="2"/>
        <v>-66207470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39507</v>
      </c>
      <c r="D23" s="40">
        <f t="shared" si="13"/>
        <v>0</v>
      </c>
      <c r="E23" s="52"/>
      <c r="G23" s="10">
        <v>35697</v>
      </c>
      <c r="H23" s="58">
        <f t="shared" si="1"/>
        <v>3810</v>
      </c>
      <c r="I23" s="58">
        <f t="shared" si="2"/>
        <v>-3810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39507</v>
      </c>
      <c r="D24" s="40">
        <f t="shared" si="14"/>
        <v>0</v>
      </c>
      <c r="E24" s="52"/>
      <c r="G24" s="10">
        <v>35697</v>
      </c>
      <c r="H24" s="58">
        <f t="shared" si="1"/>
        <v>3810</v>
      </c>
      <c r="I24" s="58">
        <f t="shared" si="2"/>
        <v>-3810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8800+21265+2295+3337+3810</f>
        <v>39507</v>
      </c>
      <c r="D32" s="51"/>
      <c r="E32" s="51" t="s">
        <v>190</v>
      </c>
      <c r="G32" s="4">
        <v>35697</v>
      </c>
      <c r="H32" s="58">
        <f t="shared" si="1"/>
        <v>3810</v>
      </c>
      <c r="I32" s="58">
        <f t="shared" si="2"/>
        <v>-3810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120527692</v>
      </c>
      <c r="D44" s="40">
        <f t="shared" si="17"/>
        <v>7812484</v>
      </c>
      <c r="E44" s="51"/>
      <c r="G44" s="4">
        <v>62204307</v>
      </c>
      <c r="H44" s="58">
        <f t="shared" si="1"/>
        <v>58323385</v>
      </c>
      <c r="I44" s="58">
        <f t="shared" si="2"/>
        <v>-50510901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120524711</v>
      </c>
      <c r="D45" s="40">
        <f t="shared" si="18"/>
        <v>7812484</v>
      </c>
      <c r="E45" s="51"/>
      <c r="G45" s="4">
        <v>62201326</v>
      </c>
      <c r="H45" s="58">
        <f t="shared" si="1"/>
        <v>58323385</v>
      </c>
      <c r="I45" s="58">
        <f t="shared" si="2"/>
        <v>-50510901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120524711</v>
      </c>
      <c r="D53" s="43">
        <f>+D54+D89</f>
        <v>7812484</v>
      </c>
      <c r="E53" s="51"/>
      <c r="G53" s="4">
        <v>62201326</v>
      </c>
      <c r="H53" s="58">
        <f t="shared" si="1"/>
        <v>58323385</v>
      </c>
      <c r="I53" s="58">
        <f t="shared" si="2"/>
        <v>-50510901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39706787</v>
      </c>
      <c r="D87" s="39">
        <f>+D44-D89+D23+D78+D188+D75</f>
        <v>2609289</v>
      </c>
      <c r="E87" s="51"/>
      <c r="G87" s="4">
        <v>21400929</v>
      </c>
      <c r="H87" s="58">
        <f t="shared" si="24"/>
        <v>18305858</v>
      </c>
      <c r="I87" s="58">
        <f t="shared" si="25"/>
        <v>-15696569</v>
      </c>
    </row>
    <row r="88" spans="1:9" ht="16.5" customHeight="1" x14ac:dyDescent="0.3">
      <c r="A88" s="13" t="s">
        <v>75</v>
      </c>
      <c r="B88" s="39"/>
      <c r="C88" s="42">
        <v>-12500</v>
      </c>
      <c r="D88" s="51">
        <v>-12500</v>
      </c>
      <c r="E88" s="51" t="s">
        <v>197</v>
      </c>
      <c r="H88" s="58">
        <f t="shared" si="24"/>
        <v>-12500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120518352</v>
      </c>
      <c r="D89" s="47">
        <f>+D90+D136+D167+D169+D183+D185</f>
        <v>7812484</v>
      </c>
      <c r="E89" s="51"/>
      <c r="G89" s="4">
        <v>62194967</v>
      </c>
      <c r="H89" s="58">
        <f t="shared" si="24"/>
        <v>58323385</v>
      </c>
      <c r="I89" s="58">
        <f t="shared" si="25"/>
        <v>-50510901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8485382</v>
      </c>
      <c r="D136" s="40">
        <f>+D137+D146+D151+D155+D162</f>
        <v>934182</v>
      </c>
      <c r="E136" s="51"/>
      <c r="G136" s="4">
        <v>4353784</v>
      </c>
      <c r="H136" s="58">
        <f t="shared" ref="H136:H199" si="36">C136-G136</f>
        <v>4131598</v>
      </c>
      <c r="I136" s="58">
        <f t="shared" ref="I136:I199" si="37">D136-H136</f>
        <v>-3197416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3821590</v>
      </c>
      <c r="D137" s="39">
        <f t="shared" si="38"/>
        <v>466025</v>
      </c>
      <c r="E137" s="51"/>
      <c r="G137" s="10">
        <v>2649610</v>
      </c>
      <c r="H137" s="58">
        <f t="shared" si="36"/>
        <v>1171980</v>
      </c>
      <c r="I137" s="58">
        <f t="shared" si="37"/>
        <v>-705955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518595+1127805+251580+100695+20265+8295+25565+396640+165795</f>
        <v>2615235</v>
      </c>
      <c r="D142" s="52">
        <v>165795</v>
      </c>
      <c r="E142" s="52"/>
      <c r="G142" s="10">
        <v>1998675</v>
      </c>
      <c r="H142" s="58">
        <f t="shared" si="36"/>
        <v>616560</v>
      </c>
      <c r="I142" s="58">
        <f t="shared" si="37"/>
        <v>-450765</v>
      </c>
    </row>
    <row r="143" spans="1:9" s="10" customFormat="1" ht="45" x14ac:dyDescent="0.3">
      <c r="A143" s="27" t="s">
        <v>180</v>
      </c>
      <c r="B143" s="41"/>
      <c r="C143" s="12">
        <f>280995+25960+13180+20160+8830</f>
        <v>349125</v>
      </c>
      <c r="D143" s="52">
        <v>0</v>
      </c>
      <c r="E143" s="52"/>
      <c r="G143" s="10">
        <v>320135</v>
      </c>
      <c r="H143" s="58">
        <f t="shared" si="36"/>
        <v>28990</v>
      </c>
      <c r="I143" s="58">
        <f t="shared" si="37"/>
        <v>-28990</v>
      </c>
    </row>
    <row r="144" spans="1:9" s="10" customFormat="1" ht="45" x14ac:dyDescent="0.3">
      <c r="A144" s="27" t="s">
        <v>184</v>
      </c>
      <c r="B144" s="41"/>
      <c r="C144" s="12">
        <f>25600+63700+241500+150400+6100+13500+56200+300230</f>
        <v>857230</v>
      </c>
      <c r="D144" s="12">
        <v>300230</v>
      </c>
      <c r="E144" s="52"/>
      <c r="G144" s="10">
        <v>330800</v>
      </c>
      <c r="H144" s="58">
        <f t="shared" si="36"/>
        <v>526430</v>
      </c>
      <c r="I144" s="58">
        <f t="shared" si="37"/>
        <v>-226200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4663792</v>
      </c>
      <c r="D155" s="39">
        <f t="shared" si="41"/>
        <v>468157</v>
      </c>
      <c r="E155" s="51"/>
      <c r="F155" s="4"/>
      <c r="G155" s="4">
        <v>1704174</v>
      </c>
      <c r="H155" s="58">
        <f t="shared" si="36"/>
        <v>2959618</v>
      </c>
      <c r="I155" s="58">
        <f t="shared" si="37"/>
        <v>-2491461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337923+843830+522421+338958+465420+445354+441526+314137+486066+468157</f>
        <v>4663792</v>
      </c>
      <c r="D156" s="51">
        <v>468157</v>
      </c>
      <c r="E156" s="51"/>
      <c r="G156" s="4">
        <v>1704174</v>
      </c>
      <c r="H156" s="58">
        <f t="shared" si="36"/>
        <v>2959618</v>
      </c>
      <c r="I156" s="58">
        <f t="shared" si="37"/>
        <v>-2491461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112032970</v>
      </c>
      <c r="D169" s="40">
        <f>+D170+D179</f>
        <v>6878302</v>
      </c>
      <c r="E169" s="51"/>
      <c r="G169" s="4">
        <v>57841183</v>
      </c>
      <c r="H169" s="58">
        <f t="shared" si="36"/>
        <v>54191787</v>
      </c>
      <c r="I169" s="58">
        <f t="shared" si="37"/>
        <v>-47313485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112032970</v>
      </c>
      <c r="D170" s="41">
        <f t="shared" si="43"/>
        <v>6878302</v>
      </c>
      <c r="E170" s="51"/>
      <c r="G170" s="4">
        <v>57841183</v>
      </c>
      <c r="H170" s="58">
        <f t="shared" si="36"/>
        <v>54191787</v>
      </c>
      <c r="I170" s="58">
        <f t="shared" si="37"/>
        <v>-47313485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111044875</v>
      </c>
      <c r="D171" s="41">
        <f t="shared" si="44"/>
        <v>6878302</v>
      </c>
      <c r="E171" s="51" t="s">
        <v>188</v>
      </c>
      <c r="G171" s="4">
        <v>57051233</v>
      </c>
      <c r="H171" s="58">
        <f t="shared" si="36"/>
        <v>53993642</v>
      </c>
      <c r="I171" s="58">
        <f t="shared" si="37"/>
        <v>-47115340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23300309+13079263+5150943+15520718+5919853+8573457+8457374+8328562+8765325+7070769+6878302</f>
        <v>111044875</v>
      </c>
      <c r="D172" s="51">
        <v>6878302</v>
      </c>
      <c r="E172" s="51"/>
      <c r="G172" s="4">
        <v>57051233</v>
      </c>
      <c r="H172" s="58">
        <f t="shared" si="36"/>
        <v>53993642</v>
      </c>
      <c r="I172" s="58">
        <f t="shared" si="37"/>
        <v>-47115340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193435+256565+253255+86695+102650+95415+80</f>
        <v>988095</v>
      </c>
      <c r="D174" s="51">
        <v>0</v>
      </c>
      <c r="E174" s="51"/>
      <c r="G174" s="4">
        <v>789950</v>
      </c>
      <c r="H174" s="58">
        <f t="shared" si="36"/>
        <v>198145</v>
      </c>
      <c r="I174" s="58">
        <f t="shared" si="37"/>
        <v>-198145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>
        <v>-1953082</v>
      </c>
      <c r="D178" s="30">
        <v>-1953082</v>
      </c>
      <c r="E178" s="51"/>
      <c r="H178" s="58">
        <f t="shared" si="36"/>
        <v>-1953082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-1965582</v>
      </c>
      <c r="D187" s="41">
        <f>D88+D100+D115+D131+D133+D135+D145+D150+D154+D161+D166+D168+D178+D182+D184+D186</f>
        <v>-1965582</v>
      </c>
      <c r="E187" s="51" t="s">
        <v>199</v>
      </c>
      <c r="G187" s="4">
        <v>0</v>
      </c>
      <c r="H187" s="58">
        <f t="shared" si="36"/>
        <v>-1965582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39657940</v>
      </c>
      <c r="D188" s="41">
        <f t="shared" si="46"/>
        <v>2609289</v>
      </c>
      <c r="E188" s="51"/>
      <c r="G188" s="4">
        <v>21355892</v>
      </c>
      <c r="H188" s="58">
        <f t="shared" si="36"/>
        <v>18302048</v>
      </c>
      <c r="I188" s="58">
        <f t="shared" si="37"/>
        <v>-15692759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39657940</v>
      </c>
      <c r="D189" s="41">
        <f t="shared" si="47"/>
        <v>2609289</v>
      </c>
      <c r="E189" s="51"/>
      <c r="G189" s="4">
        <v>21355892</v>
      </c>
      <c r="H189" s="58">
        <f t="shared" si="36"/>
        <v>18302048</v>
      </c>
      <c r="I189" s="58">
        <f t="shared" si="37"/>
        <v>-15692759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39657940</v>
      </c>
      <c r="D190" s="41">
        <f t="shared" si="48"/>
        <v>2609289</v>
      </c>
      <c r="E190" s="51"/>
      <c r="G190" s="4">
        <v>21355892</v>
      </c>
      <c r="H190" s="58">
        <f t="shared" si="36"/>
        <v>18302048</v>
      </c>
      <c r="I190" s="58">
        <f t="shared" si="37"/>
        <v>-15692759</v>
      </c>
    </row>
    <row r="191" spans="1:9" ht="30" x14ac:dyDescent="0.3">
      <c r="A191" s="13" t="s">
        <v>161</v>
      </c>
      <c r="B191" s="41"/>
      <c r="C191" s="41">
        <f>6532160+3767348+2661487+2432700+862955+1017527+1511770+1956629+1543743+1476845+1389796</f>
        <v>25152960</v>
      </c>
      <c r="D191" s="51">
        <v>1389796</v>
      </c>
      <c r="E191" s="51" t="s">
        <v>189</v>
      </c>
      <c r="G191" s="4">
        <v>15393695</v>
      </c>
      <c r="H191" s="58">
        <f t="shared" si="36"/>
        <v>9759265</v>
      </c>
      <c r="I191" s="58">
        <f t="shared" si="37"/>
        <v>-8369469</v>
      </c>
    </row>
    <row r="192" spans="1:9" ht="30" x14ac:dyDescent="0.3">
      <c r="A192" s="13" t="s">
        <v>162</v>
      </c>
      <c r="B192" s="41"/>
      <c r="C192" s="41">
        <f>1040759+171034+170178+166370+170446+179907+159536</f>
        <v>2058230</v>
      </c>
      <c r="D192" s="51">
        <v>159536</v>
      </c>
      <c r="E192" s="51"/>
      <c r="G192" s="4">
        <v>875444</v>
      </c>
      <c r="H192" s="58">
        <f t="shared" si="36"/>
        <v>1182786</v>
      </c>
      <c r="I192" s="58">
        <f t="shared" si="37"/>
        <v>-1023250</v>
      </c>
    </row>
    <row r="193" spans="1:9" ht="30" x14ac:dyDescent="0.3">
      <c r="A193" s="13" t="s">
        <v>163</v>
      </c>
      <c r="B193" s="41"/>
      <c r="C193" s="41">
        <f>271363+49677+51274+56976+55547+52744+49916</f>
        <v>587497</v>
      </c>
      <c r="D193" s="51">
        <v>49916</v>
      </c>
      <c r="E193" s="51"/>
      <c r="G193" s="4">
        <v>220092</v>
      </c>
      <c r="H193" s="58">
        <f t="shared" si="36"/>
        <v>367405</v>
      </c>
      <c r="I193" s="58">
        <f t="shared" si="37"/>
        <v>-317489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11738141</v>
      </c>
      <c r="D194" s="41">
        <f t="shared" si="49"/>
        <v>1010041</v>
      </c>
      <c r="E194" s="51"/>
      <c r="G194" s="4">
        <v>4745549</v>
      </c>
      <c r="H194" s="58">
        <f t="shared" si="36"/>
        <v>6992592</v>
      </c>
      <c r="I194" s="58">
        <f t="shared" si="37"/>
        <v>-5982551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5713831+986187+953880+1005555+1063907+1004740+1010041</f>
        <v>11738141</v>
      </c>
      <c r="D196" s="51">
        <v>1010041</v>
      </c>
      <c r="E196" s="51"/>
      <c r="G196" s="4">
        <v>4745549</v>
      </c>
      <c r="H196" s="58">
        <f t="shared" si="36"/>
        <v>6992592</v>
      </c>
      <c r="I196" s="58">
        <f t="shared" si="37"/>
        <v>-5982551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6149339</v>
      </c>
      <c r="D203" s="45">
        <f t="shared" si="53"/>
        <v>404645</v>
      </c>
      <c r="E203" s="51" t="s">
        <v>198</v>
      </c>
      <c r="G203" s="4">
        <v>4832085</v>
      </c>
      <c r="H203" s="58">
        <f t="shared" si="51"/>
        <v>1317254</v>
      </c>
      <c r="I203" s="58">
        <f t="shared" si="52"/>
        <v>-912609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6149339</v>
      </c>
      <c r="D204" s="45">
        <f t="shared" si="53"/>
        <v>404645</v>
      </c>
      <c r="E204" s="51"/>
      <c r="G204" s="4">
        <v>4832085</v>
      </c>
      <c r="H204" s="58">
        <f t="shared" si="51"/>
        <v>1317254</v>
      </c>
      <c r="I204" s="58">
        <f t="shared" si="52"/>
        <v>-912609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6149339</v>
      </c>
      <c r="D205" s="45">
        <f t="shared" si="53"/>
        <v>404645</v>
      </c>
      <c r="E205" s="51"/>
      <c r="G205" s="4">
        <v>4832085</v>
      </c>
      <c r="H205" s="58">
        <f t="shared" si="51"/>
        <v>1317254</v>
      </c>
      <c r="I205" s="58">
        <f t="shared" si="52"/>
        <v>-912609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6149339</v>
      </c>
      <c r="D206" s="40">
        <f t="shared" si="54"/>
        <v>404645</v>
      </c>
      <c r="E206" s="51"/>
      <c r="G206" s="4">
        <v>4832085</v>
      </c>
      <c r="H206" s="58">
        <f t="shared" si="51"/>
        <v>1317254</v>
      </c>
      <c r="I206" s="58">
        <f t="shared" si="52"/>
        <v>-912609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6149339</v>
      </c>
      <c r="D207" s="40">
        <f t="shared" si="55"/>
        <v>404645</v>
      </c>
      <c r="E207" s="51"/>
      <c r="G207" s="4">
        <v>4832085</v>
      </c>
      <c r="H207" s="58">
        <f t="shared" si="51"/>
        <v>1317254</v>
      </c>
      <c r="I207" s="58">
        <f t="shared" si="52"/>
        <v>-912609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6149339</v>
      </c>
      <c r="D208" s="40">
        <f t="shared" si="56"/>
        <v>404645</v>
      </c>
      <c r="E208" s="51"/>
      <c r="G208" s="4">
        <v>4832085</v>
      </c>
      <c r="H208" s="58">
        <f t="shared" si="51"/>
        <v>1317254</v>
      </c>
      <c r="I208" s="58">
        <f t="shared" si="52"/>
        <v>-912609</v>
      </c>
    </row>
    <row r="209" spans="1:9" x14ac:dyDescent="0.3">
      <c r="A209" s="34" t="s">
        <v>144</v>
      </c>
      <c r="B209" s="41"/>
      <c r="C209" s="30">
        <f>1617348+1096414+1115869+1002454+300815+269618+300928+41248+404645</f>
        <v>6149339</v>
      </c>
      <c r="D209" s="59">
        <v>404645</v>
      </c>
      <c r="E209" s="51"/>
      <c r="G209" s="4">
        <v>4832085</v>
      </c>
      <c r="H209" s="58">
        <f t="shared" si="51"/>
        <v>1317254</v>
      </c>
      <c r="I209" s="58">
        <f t="shared" si="52"/>
        <v>-912609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191</v>
      </c>
      <c r="C234" s="3" t="s">
        <v>194</v>
      </c>
    </row>
    <row r="235" spans="1:9" x14ac:dyDescent="0.3">
      <c r="A235" s="3" t="s">
        <v>192</v>
      </c>
      <c r="C235" s="3" t="s">
        <v>193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2022-11-11T10:23:40Z</cp:lastPrinted>
  <dcterms:created xsi:type="dcterms:W3CDTF">2020-08-07T11:14:11Z</dcterms:created>
  <dcterms:modified xsi:type="dcterms:W3CDTF">2023-01-12T14:02:18Z</dcterms:modified>
</cp:coreProperties>
</file>